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Arkusz1" sheetId="1" r:id="rId1"/>
  </sheets>
  <definedNames>
    <definedName name="solver_adj" localSheetId="0" hidden="1">'Arkusz1'!$D$1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'Arkusz1'!$D$1</definedName>
    <definedName name="solver_lhs2" localSheetId="0" hidden="1">'Arkusz1'!$D$1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'Arkusz1'!$L$30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0</definedName>
    <definedName name="solver_rhs2" localSheetId="0" hidden="1">4000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ZA0" localSheetId="0">"Crystal Ball Data : Ver. 5,2"</definedName>
    <definedName name="ZA0A" localSheetId="0">26+126</definedName>
    <definedName name="ZA0C" localSheetId="0">0+0</definedName>
    <definedName name="ZA0D" localSheetId="0">2+101</definedName>
    <definedName name="ZA0F" localSheetId="0">4+106</definedName>
    <definedName name="ZA0T" localSheetId="0">900695+0</definedName>
    <definedName name="ZA100AA" localSheetId="0">2+0.12+2000+2+0.23+3000+2+0.48+4000+2+0.17+5000+9</definedName>
    <definedName name="ZA101" localSheetId="0">'Arkusz1'!$F$6+"lpopyt"+545+669+0.00048+1+1000+5000+"+"+1000+12+12+4+0+0+8</definedName>
    <definedName name="ZA101AA" localSheetId="0">0+0.00012+1000+0+0.00012+2000+0+0.12+"?"+0+0.00023+2000+0+0.00023+3000+0+0.23+"?"+0+0.00048+3000+0+0.00048+4000+0+0.48+"?"+0+0.00017+4000+0+0.00017+5000+0+0.17+"?"+9</definedName>
    <definedName name="ZA102" localSheetId="0">'Arkusz1'!$F$7+"lD7"+16929+669+0.00048+1+1000+5000+"+"+1000+12+12+4+0+0+8</definedName>
    <definedName name="ZA102AA" localSheetId="0">0+0.00012+1000+0+0.00012+2000+0+0.12+"?"+0+0.00023+2000+0+0.00023+3000+0+0.23+"?"+0+0.00048+3000+0+0.00048+4000+0+0.48+"?"+0+0.00017+4000+0+0.00017+5000+0+0.17+"?"+9</definedName>
    <definedName name="ZA103" localSheetId="0">'Arkusz1'!$F$8+"lD8"+16929+669+0.00048+1+1000+5000+"+"+1000+12+12+4+0+0+8</definedName>
    <definedName name="ZA103AA" localSheetId="0">0+0.00012+1000+0+0.00012+2000+0+0.12+"?"+0+0.00023+2000+0+0.00023+3000+0+0.23+"?"+0+0.00048+3000+0+0.00048+4000+0+0.48+"?"+0+0.00017+4000+0+0.00017+5000+0+0.17+"?"+9</definedName>
    <definedName name="ZA104" localSheetId="0">'Arkusz1'!$F$9+"lD9"+16929+669+0.00048+1+1000+5000+"+"+1000+12+12+4+0+0+8</definedName>
    <definedName name="ZA104AA" localSheetId="0">0+0.00012+1000+0+0.00012+2000+0+0.12+"?"+0+0.00023+2000+0+0.00023+3000+0+0.23+"?"+0+0.00048+3000+0+0.00048+4000+0+0.48+"?"+0+0.00017+4000+0+0.00017+5000+0+0.17+"?"+9</definedName>
    <definedName name="ZA105" localSheetId="0">'Arkusz1'!$F$10+"lD10"+16929+669+0.00048+1+1000+5000+"+"+1000+12+12+4+0+0+8</definedName>
    <definedName name="ZA105AA" localSheetId="0">0+0.00012+1000+0+0.00012+2000+0+0.12+"?"+0+0.00023+2000+0+0.00023+3000+0+0.23+"?"+0+0.00048+3000+0+0.00048+4000+0+0.48+"?"+0+0.00017+4000+0+0.00017+5000+0+0.17+"?"+9</definedName>
    <definedName name="ZA106" localSheetId="0">'Arkusz1'!$F$11+"lD11"+16929+669+0.00048+1+1000+5000+"+"+1000+12+12+4+0+0+8</definedName>
    <definedName name="ZA106AA" localSheetId="0">0+0.00012+1000+0+0.00012+2000+0+0.12+"?"+0+0.00023+2000+0+0.00023+3000+0+0.23+"?"+0+0.00048+3000+0+0.00048+4000+0+0.48+"?"+0+0.00017+4000+0+0.00017+5000+0+0.17+"?"+9</definedName>
    <definedName name="ZA107" localSheetId="0">'Arkusz1'!$F$12+"lD12"+16929+669+0.00048+1+1000+5000+"+"+1000+12+12+4+0+0+8</definedName>
    <definedName name="ZA107AA" localSheetId="0">0+0.00012+1000+0+0.00012+2000+0+0.12+"?"+0+0.00023+2000+0+0.00023+3000+0+0.23+"?"+0+0.00048+3000+0+0.00048+4000+0+0.48+"?"+0+0.00017+4000+0+0.00017+5000+0+0.17+"?"+9</definedName>
    <definedName name="ZA108" localSheetId="0">'Arkusz1'!$F$13+"lD13"+16929+669+0.00048+1+1000+5000+"+"+1000+12+12+4+0+0+8</definedName>
    <definedName name="ZA108AA" localSheetId="0">0+0.00012+1000+0+0.00012+2000+0+0.12+"?"+0+0.00023+2000+0+0.00023+3000+0+0.23+"?"+0+0.00048+3000+0+0.00048+4000+0+0.48+"?"+0+0.00017+4000+0+0.00017+5000+0+0.17+"?"+9</definedName>
    <definedName name="ZA109" localSheetId="0">'Arkusz1'!$F$14+"lD14"+16929+669+0.00048+1+1000+5000+"+"+1000+12+12+4+0+0+8</definedName>
    <definedName name="ZA109AA" localSheetId="0">0+0.00012+1000+0+0.00012+2000+0+0.12+"?"+0+0.00023+2000+0+0.00023+3000+0+0.23+"?"+0+0.00048+3000+0+0.00048+4000+0+0.48+"?"+0+0.00017+4000+0+0.00017+5000+0+0.17+"?"+9</definedName>
    <definedName name="ZA110" localSheetId="0">'Arkusz1'!$F$15+"lD15"+16929+669+0.00048+1+1000+5000+"+"+1000+12+12+4+0+0+8</definedName>
    <definedName name="ZA110AA" localSheetId="0">0+0.00012+1000+0+0.00012+2000+0+0.12+"?"+0+0.00023+2000+0+0.00023+3000+0+0.23+"?"+0+0.00048+3000+0+0.00048+4000+0+0.48+"?"+0+0.00017+4000+0+0.00017+5000+0+0.17+"?"+9</definedName>
    <definedName name="ZA111" localSheetId="0">'Arkusz1'!$F$16+"lD16"+16929+669+0.00048+1+1000+5000+"+"+1000+12+12+4+0+0+8</definedName>
    <definedName name="ZA111AA" localSheetId="0">0+0.00012+1000+0+0.00012+2000+0+0.12+"?"+0+0.00023+2000+0+0.00023+3000+0+0.23+"?"+0+0.00048+3000+0+0.00048+4000+0+0.48+"?"+0+0.00017+4000+0+0.00017+5000+0+0.17+"?"+9</definedName>
    <definedName name="ZA112" localSheetId="0">'Arkusz1'!$F$17+"lD17"+16929+669+0.00048+1+1000+5000+"+"+1000+12+12+4+0+0+8</definedName>
    <definedName name="ZA112AA" localSheetId="0">0+0.00012+1000+0+0.00012+2000+0+0.12+"?"+0+0.00023+2000+0+0.00023+3000+0+0.23+"?"+0+0.00048+3000+0+0.00048+4000+0+0.48+"?"+0+0.00017+4000+0+0.00017+5000+0+0.17+"?"+9</definedName>
    <definedName name="ZA113" localSheetId="0">'Arkusz1'!$F$18+"lD18"+16929+669+0.00048+1+1000+5000+"+"+1000+12+12+4+0+0+8</definedName>
    <definedName name="ZA113AA" localSheetId="0">0+0.00012+1000+0+0.00012+2000+0+0.12+"?"+0+0.00023+2000+0+0.00023+3000+0+0.23+"?"+0+0.00048+3000+0+0.00048+4000+0+0.48+"?"+0+0.00017+4000+0+0.00017+5000+0+0.17+"?"+9</definedName>
    <definedName name="ZA114" localSheetId="0">'Arkusz1'!$F$19+"lD19"+16929+669+0.00048+1+1000+5000+"+"+1000+12+12+4+0+0+8</definedName>
    <definedName name="ZA114AA" localSheetId="0">0+0.00012+1000+0+0.00012+2000+0+0.12+"?"+0+0.00023+2000+0+0.00023+3000+0+0.23+"?"+0+0.00048+3000+0+0.00048+4000+0+0.48+"?"+0+0.00017+4000+0+0.00017+5000+0+0.17+"?"+9</definedName>
    <definedName name="ZA115" localSheetId="0">'Arkusz1'!$F$20+"lD20"+16929+669+0.00048+1+1000+5000+"+"+1000+12+12+4+0+0+8</definedName>
    <definedName name="ZA115AA" localSheetId="0">0+0.00012+1000+0+0.00012+2000+0+0.12+"?"+0+0.00023+2000+0+0.00023+3000+0+0.23+"?"+0+0.00048+3000+0+0.00048+4000+0+0.48+"?"+0+0.00017+4000+0+0.00017+5000+0+0.17+"?"+9</definedName>
    <definedName name="ZA116" localSheetId="0">'Arkusz1'!$F$21+"lD21"+16929+669+0.00048+1+1000+5000+"+"+1000+12+12+4+0+0+8</definedName>
    <definedName name="ZA116AA" localSheetId="0">0+0.00012+1000+0+0.00012+2000+0+0.12+"?"+0+0.00023+2000+0+0.00023+3000+0+0.23+"?"+0+0.00048+3000+0+0.00048+4000+0+0.48+"?"+0+0.00017+4000+0+0.00017+5000+0+0.17+"?"+9</definedName>
    <definedName name="ZA117" localSheetId="0">'Arkusz1'!$F$22+"lD22"+16929+669+0.00048+1+1000+5000+"+"+1000+12+12+4+0+0+8</definedName>
    <definedName name="ZA117AA" localSheetId="0">0+0.00012+1000+0+0.00012+2000+0+0.12+"?"+0+0.00023+2000+0+0.00023+3000+0+0.23+"?"+0+0.00048+3000+0+0.00048+4000+0+0.48+"?"+0+0.00017+4000+0+0.00017+5000+0+0.17+"?"+9</definedName>
    <definedName name="ZA118" localSheetId="0">'Arkusz1'!$F$23+"lD23"+16929+669+0.00048+1+1000+5000+"+"+1000+12+12+4+0+0+8</definedName>
    <definedName name="ZA118AA" localSheetId="0">0+0.00012+1000+0+0.00012+2000+0+0.12+"?"+0+0.00023+2000+0+0.00023+3000+0+0.23+"?"+0+0.00048+3000+0+0.00048+4000+0+0.48+"?"+0+0.00017+4000+0+0.00017+5000+0+0.17+"?"+9</definedName>
    <definedName name="ZA119" localSheetId="0">'Arkusz1'!$F$24+"lD24"+16929+669+0.00048+1+1000+5000+"+"+1000+12+12+4+0+0+8</definedName>
    <definedName name="ZA119AA" localSheetId="0">0+0.00012+1000+0+0.00012+2000+0+0.12+"?"+0+0.00023+2000+0+0.00023+3000+0+0.23+"?"+0+0.00048+3000+0+0.00048+4000+0+0.48+"?"+0+0.00017+4000+0+0.00017+5000+0+0.17+"?"+9</definedName>
    <definedName name="ZA120" localSheetId="0">'Arkusz1'!$F$25+"lD25"+16929+669+0.00048+1+1000+5000+"+"+1000+12+12+4+0+0+8</definedName>
    <definedName name="ZA120AA" localSheetId="0">0+0.00012+1000+0+0.00012+2000+0+0.12+"?"+0+0.00023+2000+0+0.00023+3000+0+0.23+"?"+0+0.00048+3000+0+0.00048+4000+0+0.48+"?"+0+0.00017+4000+0+0.00017+5000+0+0.17+"?"+9</definedName>
    <definedName name="ZA121" localSheetId="0">'Arkusz1'!$F$26+"lD26"+16929+669+0.00048+1+1000+5000+"+"+1000+12+12+4+0+0+8</definedName>
    <definedName name="ZA121AA" localSheetId="0">0+0.00012+1000+0+0.00012+2000+0+0.12+"?"+0+0.00023+2000+0+0.00023+3000+0+0.23+"?"+0+0.00048+3000+0+0.00048+4000+0+0.48+"?"+0+0.00017+4000+0+0.00017+5000+0+0.17+"?"+9</definedName>
    <definedName name="ZA122" localSheetId="0">'Arkusz1'!$F$27+"lD27"+16929+669+0.00048+1+1000+5000+"+"+1000+12+12+4+0+0+8</definedName>
    <definedName name="ZA122AA" localSheetId="0">0+0.00012+1000+0+0.00012+2000+0+0.12+"?"+0+0.00023+2000+0+0.00023+3000+0+0.23+"?"+0+0.00048+3000+0+0.00048+4000+0+0.48+"?"+0+0.00017+4000+0+0.00017+5000+0+0.17+"?"+9</definedName>
    <definedName name="ZA123" localSheetId="0">'Arkusz1'!$F$28+"LF28"+16929+669+0.00048+1+1000+5000+1+1000+12+12+4+0+0+8</definedName>
    <definedName name="ZA123AA" localSheetId="0">0+0.00012+1000+0+0.00012+2000+0+0.12+"?"+0+0.00023+2000+0+0.00023+3000+0+0.23+"?"+0+0.00048+3000+0+0.00048+4000+0+0.48+"?"+0+0.00017017017017017+4001+0+0.00017017017017017+5000+0+0.17+"?"+9</definedName>
    <definedName name="ZA124" localSheetId="0">'Arkusz1'!$F$29+"lF29"+16929+669+0.00048+1+1000+5000+"+"+1000+12+12+4+0+0+8</definedName>
    <definedName name="ZA124AA" localSheetId="0">0+0.00012+1000+0+0.00012+2000+0+0.12+"?"+0+0.00023+2000+0+0.00023+3000+0+0.23+"?"+0+0.00048+3000+0+0.00048+4000+0+0.48+"?"+0+0.00017+4000+0+0.00017+5000+0+0.17+"?"+9</definedName>
    <definedName name="ZA125" localSheetId="0">'Arkusz1'!$F$30+"lF30"+16929+669+0.00048+0.95+1000+5000+"+"+1000+12+12+4+0+0+8</definedName>
    <definedName name="ZA125AA" localSheetId="0">0+0.00012+1000+0+0.00012+2000+0+0.12+"?"+0+0.00023+2000+0+0.00023+3000+0+0.23+"?"+0+0.00048+3000+0+0.00048+4000+0+0.48+"?"+0+0.00012+4000+0+0.00012+5000+0+0.12+"?"+9</definedName>
    <definedName name="ZA126" localSheetId="0">'Arkusz1'!$F$31+"lF31"+16929+669+0.00048+1+1000+5000+"+"+1000+12+12+4+0+0+8</definedName>
    <definedName name="ZA126AA" localSheetId="0">0+0.00012+1000+0+0.00012+2000+0+0.12+"?"+0+0.00023+2000+0+0.00023+3000+0+0.23+"?"+0+0.00048+3000+0+0.00048+4000+0+0.48+"?"+0+0.00017+4000+0+0.00017+5000+0+0.17+"?"+9</definedName>
    <definedName name="ZD100" localSheetId="0">'Arkusz1'!$D$1+"wielkość dostawy"+16+3000+5000+200</definedName>
    <definedName name="ZD101" localSheetId="0">'Arkusz1'!$D$2+"pojemność cysterny"+16+3500+5500+1000</definedName>
    <definedName name="ZF103" localSheetId="0">'Arkusz1'!$I$32+"koszty utrzymania zapasów"+""+1+1+1499+234+277+527+736+4+3+"-"+"+"+2.6+50+2+4+95+0.799999989095763+5+2+"-"+"+"+-1+-1+0</definedName>
    <definedName name="ZF104" localSheetId="0">'Arkusz1'!$J$32+"koszty zwrotów"+""+1+1+473+72+40+365+499+4+3+"-"+"+"+2.6+50+2+4+95+0+5+2+"-"+"+"+-1+-1+0</definedName>
    <definedName name="ZF105" localSheetId="0">'Arkusz1'!$K$32+"koszty niedoboru"+""+1+1+473+87+62+380+521+4+3+"-"+"+"+2.6+50+2+4+95+0.00000026170168195+5+2+"-"+"+"+-1+-1+0</definedName>
    <definedName name="ZF106" localSheetId="0">'Arkusz1'!$L$33+"średnie tygodniowe koszty zapasów"+"j.p"+545+1+1241+173+37+466+496+4+3+"-"+"+"+2.6+50+2+5+95+1+5+2+"-"+"+"+-1+-1+0</definedName>
  </definedNames>
  <calcPr fullCalcOnLoad="1"/>
</workbook>
</file>

<file path=xl/sharedStrings.xml><?xml version="1.0" encoding="utf-8"?>
<sst xmlns="http://schemas.openxmlformats.org/spreadsheetml/2006/main" count="19" uniqueCount="19">
  <si>
    <t>popyt</t>
  </si>
  <si>
    <t>wielkość dostawy</t>
  </si>
  <si>
    <t>pojemność cysterny</t>
  </si>
  <si>
    <t xml:space="preserve">wielkość dostawy
</t>
  </si>
  <si>
    <t xml:space="preserve">pozycja zapasów
</t>
  </si>
  <si>
    <t xml:space="preserve">wielkość zwrotu
</t>
  </si>
  <si>
    <t xml:space="preserve">zapas początkowy
</t>
  </si>
  <si>
    <t xml:space="preserve">zapas końcowy
</t>
  </si>
  <si>
    <t xml:space="preserve">koszty utrzymania zapasów
</t>
  </si>
  <si>
    <t xml:space="preserve">koszty zwrotów
</t>
  </si>
  <si>
    <t xml:space="preserve">koszty niedoboru zapasów
</t>
  </si>
  <si>
    <t xml:space="preserve">nie-zaspokojony popyt
</t>
  </si>
  <si>
    <t>wartości średnie</t>
  </si>
  <si>
    <t>jednostkowy koszt utrzymania zapasów</t>
  </si>
  <si>
    <t>jednostkowy ksozt zwrotu zapasów</t>
  </si>
  <si>
    <t>jednostkowy koszt niedoboru zapasów</t>
  </si>
  <si>
    <t>tydzień</t>
  </si>
  <si>
    <t xml:space="preserve">koszty dzierzawy cysterny
</t>
  </si>
  <si>
    <t>średnie tygodniowe koszty zapasów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</si>
</sst>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E+00"/>
    <numFmt numFmtId="168" formatCode="0E+00"/>
    <numFmt numFmtId="169" formatCode="0.0000000"/>
    <numFmt numFmtId="170" formatCode="0.000000"/>
    <numFmt numFmtId="171" formatCode="0.00000"/>
    <numFmt numFmtId="172" formatCode="0.0000E+00"/>
    <numFmt numFmtId="173" formatCode="0.000E+0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1"/>
      <name val="Times New Roman"/>
      <family val="1"/>
    </font>
    <font>
      <b/>
      <sz val="12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justify" wrapText="1"/>
    </xf>
    <xf numFmtId="0" fontId="8" fillId="2" borderId="2" xfId="0" applyFont="1" applyFill="1" applyBorder="1" applyAlignment="1">
      <alignment horizontal="center" vertical="justify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justify" wrapTex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SheetLayoutView="100" workbookViewId="0" topLeftCell="A1">
      <selection activeCell="L33" sqref="L33"/>
    </sheetView>
  </sheetViews>
  <sheetFormatPr defaultColWidth="9.140625" defaultRowHeight="12.75"/>
  <cols>
    <col min="1" max="1" width="7.7109375" style="0" customWidth="1"/>
    <col min="2" max="2" width="11.57421875" style="0" customWidth="1"/>
    <col min="3" max="3" width="9.8515625" style="0" customWidth="1"/>
    <col min="4" max="4" width="9.57421875" style="0" customWidth="1"/>
    <col min="5" max="5" width="12.140625" style="0" customWidth="1"/>
    <col min="6" max="6" width="7.140625" style="0" customWidth="1"/>
    <col min="7" max="7" width="9.57421875" style="0" bestFit="1" customWidth="1"/>
    <col min="8" max="8" width="13.00390625" style="0" customWidth="1"/>
    <col min="9" max="9" width="11.421875" style="0" customWidth="1"/>
    <col min="10" max="10" width="8.8515625" style="0" customWidth="1"/>
    <col min="11" max="11" width="10.57421875" style="0" customWidth="1"/>
    <col min="12" max="12" width="10.8515625" style="0" customWidth="1"/>
  </cols>
  <sheetData>
    <row r="1" spans="2:13" ht="12.75">
      <c r="B1" s="20" t="s">
        <v>1</v>
      </c>
      <c r="C1" s="21"/>
      <c r="D1" s="33">
        <v>3200</v>
      </c>
      <c r="E1" s="5"/>
      <c r="F1" s="28" t="s">
        <v>13</v>
      </c>
      <c r="G1" s="28"/>
      <c r="H1" s="28"/>
      <c r="I1" s="28"/>
      <c r="J1" s="5">
        <v>0.01</v>
      </c>
      <c r="L1" s="29"/>
      <c r="M1" s="29"/>
    </row>
    <row r="2" spans="2:13" ht="12.75">
      <c r="B2" s="20" t="s">
        <v>2</v>
      </c>
      <c r="C2" s="6"/>
      <c r="D2" s="34">
        <v>3500</v>
      </c>
      <c r="E2" s="5"/>
      <c r="F2" s="28" t="s">
        <v>14</v>
      </c>
      <c r="G2" s="28"/>
      <c r="H2" s="28"/>
      <c r="I2" s="28"/>
      <c r="J2" s="5">
        <v>0.05</v>
      </c>
      <c r="L2" s="29"/>
      <c r="M2" s="29"/>
    </row>
    <row r="3" spans="1:10" ht="12.75">
      <c r="A3" s="1"/>
      <c r="B3" s="4"/>
      <c r="C3" s="6"/>
      <c r="D3" s="5"/>
      <c r="E3" s="5"/>
      <c r="F3" s="28" t="s">
        <v>15</v>
      </c>
      <c r="G3" s="28"/>
      <c r="H3" s="28"/>
      <c r="I3" s="28"/>
      <c r="J3" s="5">
        <v>0.12</v>
      </c>
    </row>
    <row r="5" spans="1:13" ht="50.25" customHeight="1" thickBot="1">
      <c r="A5" s="11" t="s">
        <v>16</v>
      </c>
      <c r="B5" s="12" t="s">
        <v>3</v>
      </c>
      <c r="C5" s="12" t="s">
        <v>4</v>
      </c>
      <c r="D5" s="12" t="s">
        <v>5</v>
      </c>
      <c r="E5" s="12" t="s">
        <v>6</v>
      </c>
      <c r="F5" s="13" t="s">
        <v>0</v>
      </c>
      <c r="G5" s="12" t="s">
        <v>7</v>
      </c>
      <c r="H5" s="12" t="s">
        <v>11</v>
      </c>
      <c r="I5" s="12" t="s">
        <v>8</v>
      </c>
      <c r="J5" s="12" t="s">
        <v>9</v>
      </c>
      <c r="K5" s="12" t="s">
        <v>10</v>
      </c>
      <c r="L5" s="12" t="s">
        <v>17</v>
      </c>
      <c r="M5" s="3"/>
    </row>
    <row r="6" spans="1:12" ht="13.5" thickTop="1">
      <c r="A6" s="7">
        <v>1</v>
      </c>
      <c r="B6" s="14">
        <f>D1</f>
        <v>3200</v>
      </c>
      <c r="C6" s="14">
        <f>B6</f>
        <v>3200</v>
      </c>
      <c r="D6" s="7">
        <v>0</v>
      </c>
      <c r="E6" s="14">
        <f>B6</f>
        <v>3200</v>
      </c>
      <c r="F6" s="30">
        <v>3200</v>
      </c>
      <c r="G6" s="7">
        <f>IF(E6&gt;F6,E6-F6,0)</f>
        <v>0</v>
      </c>
      <c r="H6" s="7">
        <f>IF(E6-F6&lt;0,F6-E6,0)</f>
        <v>0</v>
      </c>
      <c r="I6" s="14">
        <f aca="true" t="shared" si="0" ref="I6:I31">(E6+G6)/2*$J$1</f>
        <v>16</v>
      </c>
      <c r="J6" s="7">
        <f aca="true" t="shared" si="1" ref="J6:J31">D6*$J$2</f>
        <v>0</v>
      </c>
      <c r="K6" s="7">
        <f aca="true" t="shared" si="2" ref="K6:K31">H6*$J$3</f>
        <v>0</v>
      </c>
      <c r="L6" s="7">
        <f>IF($D$2=3500,10,IF($D$2=4500,11,12))</f>
        <v>10</v>
      </c>
    </row>
    <row r="7" spans="1:12" ht="12.75">
      <c r="A7" s="7">
        <v>2</v>
      </c>
      <c r="B7" s="14">
        <f aca="true" t="shared" si="3" ref="B7:B31">$D$1</f>
        <v>3200</v>
      </c>
      <c r="C7" s="14">
        <f>G6+B7</f>
        <v>3200</v>
      </c>
      <c r="D7" s="7">
        <f aca="true" t="shared" si="4" ref="D7:D31">IF(C7&gt;$D$2,C7-$D$2,0)</f>
        <v>0</v>
      </c>
      <c r="E7" s="14">
        <f aca="true" t="shared" si="5" ref="E7:E31">G6+B7-D7</f>
        <v>3200</v>
      </c>
      <c r="F7" s="30">
        <v>3200</v>
      </c>
      <c r="G7" s="7">
        <f aca="true" t="shared" si="6" ref="G7:G31">IF(E7&gt;F7,E7-F7,0)</f>
        <v>0</v>
      </c>
      <c r="H7" s="14">
        <f aca="true" t="shared" si="7" ref="H7:H30">IF(E7-F7&lt;0,F7-E7,0)</f>
        <v>0</v>
      </c>
      <c r="I7" s="14">
        <f t="shared" si="0"/>
        <v>16</v>
      </c>
      <c r="J7" s="7">
        <f t="shared" si="1"/>
        <v>0</v>
      </c>
      <c r="K7" s="14">
        <f t="shared" si="2"/>
        <v>0</v>
      </c>
      <c r="L7" s="7">
        <f aca="true" t="shared" si="8" ref="L7:L32">IF($D$2=3500,10,IF($D$2=4500,11,12))</f>
        <v>10</v>
      </c>
    </row>
    <row r="8" spans="1:12" ht="12.75">
      <c r="A8" s="7">
        <v>3</v>
      </c>
      <c r="B8" s="14">
        <f t="shared" si="3"/>
        <v>3200</v>
      </c>
      <c r="C8" s="14">
        <f aca="true" t="shared" si="9" ref="C8:C31">G7+B8</f>
        <v>3200</v>
      </c>
      <c r="D8" s="7">
        <f t="shared" si="4"/>
        <v>0</v>
      </c>
      <c r="E8" s="14">
        <f t="shared" si="5"/>
        <v>3200</v>
      </c>
      <c r="F8" s="30">
        <v>3200</v>
      </c>
      <c r="G8" s="7">
        <f t="shared" si="6"/>
        <v>0</v>
      </c>
      <c r="H8" s="14">
        <f t="shared" si="7"/>
        <v>0</v>
      </c>
      <c r="I8" s="14">
        <f t="shared" si="0"/>
        <v>16</v>
      </c>
      <c r="J8" s="7">
        <f t="shared" si="1"/>
        <v>0</v>
      </c>
      <c r="K8" s="14">
        <f t="shared" si="2"/>
        <v>0</v>
      </c>
      <c r="L8" s="7">
        <f t="shared" si="8"/>
        <v>10</v>
      </c>
    </row>
    <row r="9" spans="1:12" ht="12.75">
      <c r="A9" s="8">
        <v>4</v>
      </c>
      <c r="B9" s="15">
        <f t="shared" si="3"/>
        <v>3200</v>
      </c>
      <c r="C9" s="15">
        <f t="shared" si="9"/>
        <v>3200</v>
      </c>
      <c r="D9" s="8">
        <f t="shared" si="4"/>
        <v>0</v>
      </c>
      <c r="E9" s="15">
        <f t="shared" si="5"/>
        <v>3200</v>
      </c>
      <c r="F9" s="31">
        <v>3200</v>
      </c>
      <c r="G9" s="8">
        <f t="shared" si="6"/>
        <v>0</v>
      </c>
      <c r="H9" s="15">
        <f t="shared" si="7"/>
        <v>0</v>
      </c>
      <c r="I9" s="15">
        <f t="shared" si="0"/>
        <v>16</v>
      </c>
      <c r="J9" s="8">
        <f t="shared" si="1"/>
        <v>0</v>
      </c>
      <c r="K9" s="15">
        <f t="shared" si="2"/>
        <v>0</v>
      </c>
      <c r="L9" s="8">
        <f t="shared" si="8"/>
        <v>10</v>
      </c>
    </row>
    <row r="10" spans="1:12" ht="12.75">
      <c r="A10" s="7">
        <v>5</v>
      </c>
      <c r="B10" s="14">
        <f t="shared" si="3"/>
        <v>3200</v>
      </c>
      <c r="C10" s="14">
        <f t="shared" si="9"/>
        <v>3200</v>
      </c>
      <c r="D10" s="7">
        <f t="shared" si="4"/>
        <v>0</v>
      </c>
      <c r="E10" s="14">
        <f t="shared" si="5"/>
        <v>3200</v>
      </c>
      <c r="F10" s="30">
        <v>3200</v>
      </c>
      <c r="G10" s="7">
        <f t="shared" si="6"/>
        <v>0</v>
      </c>
      <c r="H10" s="14">
        <f t="shared" si="7"/>
        <v>0</v>
      </c>
      <c r="I10" s="14">
        <f t="shared" si="0"/>
        <v>16</v>
      </c>
      <c r="J10" s="7">
        <f t="shared" si="1"/>
        <v>0</v>
      </c>
      <c r="K10" s="14">
        <f t="shared" si="2"/>
        <v>0</v>
      </c>
      <c r="L10" s="7">
        <f t="shared" si="8"/>
        <v>10</v>
      </c>
    </row>
    <row r="11" spans="1:12" ht="12.75">
      <c r="A11" s="7">
        <v>6</v>
      </c>
      <c r="B11" s="14">
        <f t="shared" si="3"/>
        <v>3200</v>
      </c>
      <c r="C11" s="14">
        <f t="shared" si="9"/>
        <v>3200</v>
      </c>
      <c r="D11" s="7">
        <f t="shared" si="4"/>
        <v>0</v>
      </c>
      <c r="E11" s="14">
        <f t="shared" si="5"/>
        <v>3200</v>
      </c>
      <c r="F11" s="30">
        <v>3200</v>
      </c>
      <c r="G11" s="7">
        <f t="shared" si="6"/>
        <v>0</v>
      </c>
      <c r="H11" s="14">
        <f t="shared" si="7"/>
        <v>0</v>
      </c>
      <c r="I11" s="14">
        <f t="shared" si="0"/>
        <v>16</v>
      </c>
      <c r="J11" s="7">
        <f t="shared" si="1"/>
        <v>0</v>
      </c>
      <c r="K11" s="14">
        <f t="shared" si="2"/>
        <v>0</v>
      </c>
      <c r="L11" s="7">
        <f t="shared" si="8"/>
        <v>10</v>
      </c>
    </row>
    <row r="12" spans="1:12" ht="12.75">
      <c r="A12" s="7">
        <v>7</v>
      </c>
      <c r="B12" s="14">
        <f t="shared" si="3"/>
        <v>3200</v>
      </c>
      <c r="C12" s="14">
        <f t="shared" si="9"/>
        <v>3200</v>
      </c>
      <c r="D12" s="7">
        <f t="shared" si="4"/>
        <v>0</v>
      </c>
      <c r="E12" s="14">
        <f t="shared" si="5"/>
        <v>3200</v>
      </c>
      <c r="F12" s="30">
        <v>3200</v>
      </c>
      <c r="G12" s="7">
        <f t="shared" si="6"/>
        <v>0</v>
      </c>
      <c r="H12" s="14">
        <f t="shared" si="7"/>
        <v>0</v>
      </c>
      <c r="I12" s="14">
        <f t="shared" si="0"/>
        <v>16</v>
      </c>
      <c r="J12" s="7">
        <f t="shared" si="1"/>
        <v>0</v>
      </c>
      <c r="K12" s="14">
        <f t="shared" si="2"/>
        <v>0</v>
      </c>
      <c r="L12" s="7">
        <f t="shared" si="8"/>
        <v>10</v>
      </c>
    </row>
    <row r="13" spans="1:12" ht="12.75">
      <c r="A13" s="8">
        <v>8</v>
      </c>
      <c r="B13" s="15">
        <f t="shared" si="3"/>
        <v>3200</v>
      </c>
      <c r="C13" s="15">
        <f t="shared" si="9"/>
        <v>3200</v>
      </c>
      <c r="D13" s="8">
        <f t="shared" si="4"/>
        <v>0</v>
      </c>
      <c r="E13" s="15">
        <f t="shared" si="5"/>
        <v>3200</v>
      </c>
      <c r="F13" s="31">
        <v>3200</v>
      </c>
      <c r="G13" s="8">
        <f t="shared" si="6"/>
        <v>0</v>
      </c>
      <c r="H13" s="15">
        <f t="shared" si="7"/>
        <v>0</v>
      </c>
      <c r="I13" s="15">
        <f t="shared" si="0"/>
        <v>16</v>
      </c>
      <c r="J13" s="8">
        <f t="shared" si="1"/>
        <v>0</v>
      </c>
      <c r="K13" s="15">
        <f t="shared" si="2"/>
        <v>0</v>
      </c>
      <c r="L13" s="8">
        <f t="shared" si="8"/>
        <v>10</v>
      </c>
    </row>
    <row r="14" spans="1:12" ht="12.75">
      <c r="A14" s="7">
        <v>9</v>
      </c>
      <c r="B14" s="14">
        <f t="shared" si="3"/>
        <v>3200</v>
      </c>
      <c r="C14" s="14">
        <f t="shared" si="9"/>
        <v>3200</v>
      </c>
      <c r="D14" s="7">
        <f t="shared" si="4"/>
        <v>0</v>
      </c>
      <c r="E14" s="14">
        <f t="shared" si="5"/>
        <v>3200</v>
      </c>
      <c r="F14" s="30">
        <v>3200</v>
      </c>
      <c r="G14" s="7">
        <f t="shared" si="6"/>
        <v>0</v>
      </c>
      <c r="H14" s="14">
        <f t="shared" si="7"/>
        <v>0</v>
      </c>
      <c r="I14" s="14">
        <f t="shared" si="0"/>
        <v>16</v>
      </c>
      <c r="J14" s="7">
        <f t="shared" si="1"/>
        <v>0</v>
      </c>
      <c r="K14" s="14">
        <f t="shared" si="2"/>
        <v>0</v>
      </c>
      <c r="L14" s="7">
        <f t="shared" si="8"/>
        <v>10</v>
      </c>
    </row>
    <row r="15" spans="1:15" ht="12.75">
      <c r="A15" s="7">
        <v>10</v>
      </c>
      <c r="B15" s="14">
        <f t="shared" si="3"/>
        <v>3200</v>
      </c>
      <c r="C15" s="14">
        <f t="shared" si="9"/>
        <v>3200</v>
      </c>
      <c r="D15" s="7">
        <f t="shared" si="4"/>
        <v>0</v>
      </c>
      <c r="E15" s="14">
        <f t="shared" si="5"/>
        <v>3200</v>
      </c>
      <c r="F15" s="30">
        <v>3200</v>
      </c>
      <c r="G15" s="7">
        <f t="shared" si="6"/>
        <v>0</v>
      </c>
      <c r="H15" s="14">
        <f t="shared" si="7"/>
        <v>0</v>
      </c>
      <c r="I15" s="14">
        <f t="shared" si="0"/>
        <v>16</v>
      </c>
      <c r="J15" s="7">
        <f t="shared" si="1"/>
        <v>0</v>
      </c>
      <c r="K15" s="14">
        <f t="shared" si="2"/>
        <v>0</v>
      </c>
      <c r="L15" s="7">
        <f t="shared" si="8"/>
        <v>10</v>
      </c>
      <c r="M15" s="2"/>
      <c r="N15" s="2"/>
      <c r="O15" s="2"/>
    </row>
    <row r="16" spans="1:15" ht="12.75" customHeight="1">
      <c r="A16" s="7">
        <v>11</v>
      </c>
      <c r="B16" s="14">
        <f t="shared" si="3"/>
        <v>3200</v>
      </c>
      <c r="C16" s="14">
        <f t="shared" si="9"/>
        <v>3200</v>
      </c>
      <c r="D16" s="7">
        <f t="shared" si="4"/>
        <v>0</v>
      </c>
      <c r="E16" s="14">
        <f t="shared" si="5"/>
        <v>3200</v>
      </c>
      <c r="F16" s="30">
        <v>3200</v>
      </c>
      <c r="G16" s="7">
        <f t="shared" si="6"/>
        <v>0</v>
      </c>
      <c r="H16" s="14">
        <f t="shared" si="7"/>
        <v>0</v>
      </c>
      <c r="I16" s="14">
        <f t="shared" si="0"/>
        <v>16</v>
      </c>
      <c r="J16" s="7">
        <f t="shared" si="1"/>
        <v>0</v>
      </c>
      <c r="K16" s="14">
        <f t="shared" si="2"/>
        <v>0</v>
      </c>
      <c r="L16" s="7">
        <f t="shared" si="8"/>
        <v>10</v>
      </c>
      <c r="M16" s="25"/>
      <c r="N16" s="25"/>
      <c r="O16" s="25"/>
    </row>
    <row r="17" spans="1:15" ht="12.75">
      <c r="A17" s="8">
        <v>12</v>
      </c>
      <c r="B17" s="15">
        <f t="shared" si="3"/>
        <v>3200</v>
      </c>
      <c r="C17" s="15">
        <f t="shared" si="9"/>
        <v>3200</v>
      </c>
      <c r="D17" s="8">
        <f t="shared" si="4"/>
        <v>0</v>
      </c>
      <c r="E17" s="15">
        <f t="shared" si="5"/>
        <v>3200</v>
      </c>
      <c r="F17" s="31">
        <v>3200</v>
      </c>
      <c r="G17" s="8">
        <f t="shared" si="6"/>
        <v>0</v>
      </c>
      <c r="H17" s="15">
        <f t="shared" si="7"/>
        <v>0</v>
      </c>
      <c r="I17" s="15">
        <f t="shared" si="0"/>
        <v>16</v>
      </c>
      <c r="J17" s="8">
        <f t="shared" si="1"/>
        <v>0</v>
      </c>
      <c r="K17" s="16">
        <f t="shared" si="2"/>
        <v>0</v>
      </c>
      <c r="L17" s="8">
        <f t="shared" si="8"/>
        <v>10</v>
      </c>
      <c r="M17" s="25"/>
      <c r="N17" s="25"/>
      <c r="O17" s="25"/>
    </row>
    <row r="18" spans="1:15" ht="12.75">
      <c r="A18" s="7">
        <v>13</v>
      </c>
      <c r="B18" s="14">
        <f t="shared" si="3"/>
        <v>3200</v>
      </c>
      <c r="C18" s="14">
        <f t="shared" si="9"/>
        <v>3200</v>
      </c>
      <c r="D18" s="7">
        <f t="shared" si="4"/>
        <v>0</v>
      </c>
      <c r="E18" s="14">
        <f t="shared" si="5"/>
        <v>3200</v>
      </c>
      <c r="F18" s="30">
        <v>3200</v>
      </c>
      <c r="G18" s="7">
        <f t="shared" si="6"/>
        <v>0</v>
      </c>
      <c r="H18" s="14">
        <f t="shared" si="7"/>
        <v>0</v>
      </c>
      <c r="I18" s="14">
        <f t="shared" si="0"/>
        <v>16</v>
      </c>
      <c r="J18" s="7">
        <f t="shared" si="1"/>
        <v>0</v>
      </c>
      <c r="K18" s="14">
        <f t="shared" si="2"/>
        <v>0</v>
      </c>
      <c r="L18" s="7">
        <f t="shared" si="8"/>
        <v>10</v>
      </c>
      <c r="M18" s="25"/>
      <c r="N18" s="25"/>
      <c r="O18" s="25"/>
    </row>
    <row r="19" spans="1:15" ht="12.75">
      <c r="A19" s="9">
        <v>14</v>
      </c>
      <c r="B19" s="17">
        <f t="shared" si="3"/>
        <v>3200</v>
      </c>
      <c r="C19" s="17">
        <f t="shared" si="9"/>
        <v>3200</v>
      </c>
      <c r="D19" s="9">
        <f t="shared" si="4"/>
        <v>0</v>
      </c>
      <c r="E19" s="17">
        <f t="shared" si="5"/>
        <v>3200</v>
      </c>
      <c r="F19" s="32">
        <v>3200</v>
      </c>
      <c r="G19" s="9">
        <f t="shared" si="6"/>
        <v>0</v>
      </c>
      <c r="H19" s="17">
        <f t="shared" si="7"/>
        <v>0</v>
      </c>
      <c r="I19" s="17">
        <f t="shared" si="0"/>
        <v>16</v>
      </c>
      <c r="J19" s="9">
        <f t="shared" si="1"/>
        <v>0</v>
      </c>
      <c r="K19" s="17">
        <f t="shared" si="2"/>
        <v>0</v>
      </c>
      <c r="L19" s="9">
        <f t="shared" si="8"/>
        <v>10</v>
      </c>
      <c r="M19" s="26"/>
      <c r="N19" s="27"/>
      <c r="O19" s="27"/>
    </row>
    <row r="20" spans="1:12" ht="12.75">
      <c r="A20" s="9">
        <v>15</v>
      </c>
      <c r="B20" s="17">
        <f t="shared" si="3"/>
        <v>3200</v>
      </c>
      <c r="C20" s="17">
        <f t="shared" si="9"/>
        <v>3200</v>
      </c>
      <c r="D20" s="9">
        <f t="shared" si="4"/>
        <v>0</v>
      </c>
      <c r="E20" s="17">
        <f t="shared" si="5"/>
        <v>3200</v>
      </c>
      <c r="F20" s="32">
        <v>3200</v>
      </c>
      <c r="G20" s="9">
        <f t="shared" si="6"/>
        <v>0</v>
      </c>
      <c r="H20" s="17">
        <f t="shared" si="7"/>
        <v>0</v>
      </c>
      <c r="I20" s="17">
        <f t="shared" si="0"/>
        <v>16</v>
      </c>
      <c r="J20" s="9">
        <f t="shared" si="1"/>
        <v>0</v>
      </c>
      <c r="K20" s="17">
        <f t="shared" si="2"/>
        <v>0</v>
      </c>
      <c r="L20" s="9">
        <f t="shared" si="8"/>
        <v>10</v>
      </c>
    </row>
    <row r="21" spans="1:12" ht="12.75">
      <c r="A21" s="8">
        <v>16</v>
      </c>
      <c r="B21" s="15">
        <f t="shared" si="3"/>
        <v>3200</v>
      </c>
      <c r="C21" s="15">
        <f t="shared" si="9"/>
        <v>3200</v>
      </c>
      <c r="D21" s="8">
        <f t="shared" si="4"/>
        <v>0</v>
      </c>
      <c r="E21" s="15">
        <f t="shared" si="5"/>
        <v>3200</v>
      </c>
      <c r="F21" s="31">
        <v>3200</v>
      </c>
      <c r="G21" s="8">
        <f t="shared" si="6"/>
        <v>0</v>
      </c>
      <c r="H21" s="15">
        <f t="shared" si="7"/>
        <v>0</v>
      </c>
      <c r="I21" s="15">
        <f t="shared" si="0"/>
        <v>16</v>
      </c>
      <c r="J21" s="8">
        <f t="shared" si="1"/>
        <v>0</v>
      </c>
      <c r="K21" s="15">
        <f t="shared" si="2"/>
        <v>0</v>
      </c>
      <c r="L21" s="8">
        <f t="shared" si="8"/>
        <v>10</v>
      </c>
    </row>
    <row r="22" spans="1:12" ht="12.75">
      <c r="A22" s="7">
        <v>17</v>
      </c>
      <c r="B22" s="14">
        <f t="shared" si="3"/>
        <v>3200</v>
      </c>
      <c r="C22" s="14">
        <f t="shared" si="9"/>
        <v>3200</v>
      </c>
      <c r="D22" s="7">
        <f t="shared" si="4"/>
        <v>0</v>
      </c>
      <c r="E22" s="14">
        <f t="shared" si="5"/>
        <v>3200</v>
      </c>
      <c r="F22" s="30">
        <v>3200</v>
      </c>
      <c r="G22" s="7">
        <f t="shared" si="6"/>
        <v>0</v>
      </c>
      <c r="H22" s="14">
        <f t="shared" si="7"/>
        <v>0</v>
      </c>
      <c r="I22" s="14">
        <f t="shared" si="0"/>
        <v>16</v>
      </c>
      <c r="J22" s="7">
        <f t="shared" si="1"/>
        <v>0</v>
      </c>
      <c r="K22" s="14">
        <f t="shared" si="2"/>
        <v>0</v>
      </c>
      <c r="L22" s="7">
        <f t="shared" si="8"/>
        <v>10</v>
      </c>
    </row>
    <row r="23" spans="1:12" ht="12.75">
      <c r="A23" s="7">
        <v>18</v>
      </c>
      <c r="B23" s="14">
        <f t="shared" si="3"/>
        <v>3200</v>
      </c>
      <c r="C23" s="14">
        <f t="shared" si="9"/>
        <v>3200</v>
      </c>
      <c r="D23" s="7">
        <f t="shared" si="4"/>
        <v>0</v>
      </c>
      <c r="E23" s="14">
        <f t="shared" si="5"/>
        <v>3200</v>
      </c>
      <c r="F23" s="30">
        <v>3200</v>
      </c>
      <c r="G23" s="7">
        <f t="shared" si="6"/>
        <v>0</v>
      </c>
      <c r="H23" s="14">
        <f t="shared" si="7"/>
        <v>0</v>
      </c>
      <c r="I23" s="14">
        <f t="shared" si="0"/>
        <v>16</v>
      </c>
      <c r="J23" s="7">
        <f t="shared" si="1"/>
        <v>0</v>
      </c>
      <c r="K23" s="14">
        <f t="shared" si="2"/>
        <v>0</v>
      </c>
      <c r="L23" s="7">
        <f t="shared" si="8"/>
        <v>10</v>
      </c>
    </row>
    <row r="24" spans="1:12" ht="12.75">
      <c r="A24" s="7">
        <v>19</v>
      </c>
      <c r="B24" s="14">
        <f t="shared" si="3"/>
        <v>3200</v>
      </c>
      <c r="C24" s="14">
        <f t="shared" si="9"/>
        <v>3200</v>
      </c>
      <c r="D24" s="7">
        <f t="shared" si="4"/>
        <v>0</v>
      </c>
      <c r="E24" s="14">
        <f t="shared" si="5"/>
        <v>3200</v>
      </c>
      <c r="F24" s="30">
        <v>3200</v>
      </c>
      <c r="G24" s="7">
        <f t="shared" si="6"/>
        <v>0</v>
      </c>
      <c r="H24" s="14">
        <f t="shared" si="7"/>
        <v>0</v>
      </c>
      <c r="I24" s="14">
        <f t="shared" si="0"/>
        <v>16</v>
      </c>
      <c r="J24" s="7">
        <f t="shared" si="1"/>
        <v>0</v>
      </c>
      <c r="K24" s="14">
        <f t="shared" si="2"/>
        <v>0</v>
      </c>
      <c r="L24" s="7">
        <f t="shared" si="8"/>
        <v>10</v>
      </c>
    </row>
    <row r="25" spans="1:12" ht="12.75">
      <c r="A25" s="8">
        <v>20</v>
      </c>
      <c r="B25" s="15">
        <f t="shared" si="3"/>
        <v>3200</v>
      </c>
      <c r="C25" s="15">
        <f t="shared" si="9"/>
        <v>3200</v>
      </c>
      <c r="D25" s="8">
        <f t="shared" si="4"/>
        <v>0</v>
      </c>
      <c r="E25" s="15">
        <f t="shared" si="5"/>
        <v>3200</v>
      </c>
      <c r="F25" s="31">
        <v>3200</v>
      </c>
      <c r="G25" s="8">
        <f t="shared" si="6"/>
        <v>0</v>
      </c>
      <c r="H25" s="15">
        <f t="shared" si="7"/>
        <v>0</v>
      </c>
      <c r="I25" s="15">
        <f t="shared" si="0"/>
        <v>16</v>
      </c>
      <c r="J25" s="8">
        <f t="shared" si="1"/>
        <v>0</v>
      </c>
      <c r="K25" s="15">
        <f t="shared" si="2"/>
        <v>0</v>
      </c>
      <c r="L25" s="8">
        <f t="shared" si="8"/>
        <v>10</v>
      </c>
    </row>
    <row r="26" spans="1:12" ht="12.75">
      <c r="A26" s="7">
        <v>21</v>
      </c>
      <c r="B26" s="14">
        <f t="shared" si="3"/>
        <v>3200</v>
      </c>
      <c r="C26" s="14">
        <f t="shared" si="9"/>
        <v>3200</v>
      </c>
      <c r="D26" s="7">
        <f t="shared" si="4"/>
        <v>0</v>
      </c>
      <c r="E26" s="14">
        <f t="shared" si="5"/>
        <v>3200</v>
      </c>
      <c r="F26" s="30">
        <v>3200</v>
      </c>
      <c r="G26" s="7">
        <f t="shared" si="6"/>
        <v>0</v>
      </c>
      <c r="H26" s="14">
        <f t="shared" si="7"/>
        <v>0</v>
      </c>
      <c r="I26" s="14">
        <f t="shared" si="0"/>
        <v>16</v>
      </c>
      <c r="J26" s="7">
        <f t="shared" si="1"/>
        <v>0</v>
      </c>
      <c r="K26" s="14">
        <f t="shared" si="2"/>
        <v>0</v>
      </c>
      <c r="L26" s="7">
        <f t="shared" si="8"/>
        <v>10</v>
      </c>
    </row>
    <row r="27" spans="1:12" ht="12.75">
      <c r="A27" s="7">
        <v>22</v>
      </c>
      <c r="B27" s="14">
        <f t="shared" si="3"/>
        <v>3200</v>
      </c>
      <c r="C27" s="14">
        <f t="shared" si="9"/>
        <v>3200</v>
      </c>
      <c r="D27" s="7">
        <f t="shared" si="4"/>
        <v>0</v>
      </c>
      <c r="E27" s="14">
        <f t="shared" si="5"/>
        <v>3200</v>
      </c>
      <c r="F27" s="30">
        <v>3200</v>
      </c>
      <c r="G27" s="7">
        <f t="shared" si="6"/>
        <v>0</v>
      </c>
      <c r="H27" s="14">
        <f t="shared" si="7"/>
        <v>0</v>
      </c>
      <c r="I27" s="14">
        <f t="shared" si="0"/>
        <v>16</v>
      </c>
      <c r="J27" s="7">
        <f t="shared" si="1"/>
        <v>0</v>
      </c>
      <c r="K27" s="14">
        <f t="shared" si="2"/>
        <v>0</v>
      </c>
      <c r="L27" s="7">
        <f t="shared" si="8"/>
        <v>10</v>
      </c>
    </row>
    <row r="28" spans="1:12" ht="12.75">
      <c r="A28" s="9">
        <v>23</v>
      </c>
      <c r="B28" s="17">
        <f t="shared" si="3"/>
        <v>3200</v>
      </c>
      <c r="C28" s="17">
        <f t="shared" si="9"/>
        <v>3200</v>
      </c>
      <c r="D28" s="9">
        <f t="shared" si="4"/>
        <v>0</v>
      </c>
      <c r="E28" s="17">
        <f t="shared" si="5"/>
        <v>3200</v>
      </c>
      <c r="F28" s="32">
        <v>3200</v>
      </c>
      <c r="G28" s="9">
        <f t="shared" si="6"/>
        <v>0</v>
      </c>
      <c r="H28" s="17">
        <f t="shared" si="7"/>
        <v>0</v>
      </c>
      <c r="I28" s="17">
        <f t="shared" si="0"/>
        <v>16</v>
      </c>
      <c r="J28" s="9">
        <f t="shared" si="1"/>
        <v>0</v>
      </c>
      <c r="K28" s="17">
        <f t="shared" si="2"/>
        <v>0</v>
      </c>
      <c r="L28" s="9">
        <f t="shared" si="8"/>
        <v>10</v>
      </c>
    </row>
    <row r="29" spans="1:12" ht="12.75">
      <c r="A29" s="8">
        <v>24</v>
      </c>
      <c r="B29" s="15">
        <f t="shared" si="3"/>
        <v>3200</v>
      </c>
      <c r="C29" s="15">
        <f t="shared" si="9"/>
        <v>3200</v>
      </c>
      <c r="D29" s="8">
        <f t="shared" si="4"/>
        <v>0</v>
      </c>
      <c r="E29" s="15">
        <f t="shared" si="5"/>
        <v>3200</v>
      </c>
      <c r="F29" s="31">
        <v>3200</v>
      </c>
      <c r="G29" s="8">
        <f t="shared" si="6"/>
        <v>0</v>
      </c>
      <c r="H29" s="15">
        <f t="shared" si="7"/>
        <v>0</v>
      </c>
      <c r="I29" s="15">
        <f t="shared" si="0"/>
        <v>16</v>
      </c>
      <c r="J29" s="8">
        <f t="shared" si="1"/>
        <v>0</v>
      </c>
      <c r="K29" s="15">
        <f t="shared" si="2"/>
        <v>0</v>
      </c>
      <c r="L29" s="8">
        <f t="shared" si="8"/>
        <v>10</v>
      </c>
    </row>
    <row r="30" spans="1:12" ht="12.75">
      <c r="A30" s="7">
        <v>25</v>
      </c>
      <c r="B30" s="14">
        <f t="shared" si="3"/>
        <v>3200</v>
      </c>
      <c r="C30" s="14">
        <f t="shared" si="9"/>
        <v>3200</v>
      </c>
      <c r="D30" s="7">
        <f t="shared" si="4"/>
        <v>0</v>
      </c>
      <c r="E30" s="14">
        <f t="shared" si="5"/>
        <v>3200</v>
      </c>
      <c r="F30" s="30">
        <v>3200</v>
      </c>
      <c r="G30" s="7">
        <f t="shared" si="6"/>
        <v>0</v>
      </c>
      <c r="H30" s="14">
        <f t="shared" si="7"/>
        <v>0</v>
      </c>
      <c r="I30" s="14">
        <f t="shared" si="0"/>
        <v>16</v>
      </c>
      <c r="J30" s="7">
        <f t="shared" si="1"/>
        <v>0</v>
      </c>
      <c r="K30" s="14">
        <f t="shared" si="2"/>
        <v>0</v>
      </c>
      <c r="L30" s="18">
        <f t="shared" si="8"/>
        <v>10</v>
      </c>
    </row>
    <row r="31" spans="1:12" ht="12.75">
      <c r="A31" s="7">
        <v>26</v>
      </c>
      <c r="B31" s="14">
        <f t="shared" si="3"/>
        <v>3200</v>
      </c>
      <c r="C31" s="14">
        <f t="shared" si="9"/>
        <v>3200</v>
      </c>
      <c r="D31" s="7">
        <f t="shared" si="4"/>
        <v>0</v>
      </c>
      <c r="E31" s="14">
        <f t="shared" si="5"/>
        <v>3200</v>
      </c>
      <c r="F31" s="30">
        <v>3200</v>
      </c>
      <c r="G31" s="7">
        <f t="shared" si="6"/>
        <v>0</v>
      </c>
      <c r="H31" s="14">
        <f>IF(E31-F31&lt;0,F31-E31,0)</f>
        <v>0</v>
      </c>
      <c r="I31" s="14">
        <f t="shared" si="0"/>
        <v>16</v>
      </c>
      <c r="J31" s="7">
        <f t="shared" si="1"/>
        <v>0</v>
      </c>
      <c r="K31" s="14">
        <f t="shared" si="2"/>
        <v>0</v>
      </c>
      <c r="L31" s="7">
        <f t="shared" si="8"/>
        <v>10</v>
      </c>
    </row>
    <row r="32" spans="1:12" ht="12.75">
      <c r="A32" s="7"/>
      <c r="B32" s="7"/>
      <c r="C32" s="7"/>
      <c r="D32" s="7"/>
      <c r="E32" s="7"/>
      <c r="F32" s="7"/>
      <c r="G32" s="24" t="s">
        <v>12</v>
      </c>
      <c r="H32" s="24"/>
      <c r="I32" s="19">
        <f>AVERAGE(I6:I31)</f>
        <v>16</v>
      </c>
      <c r="J32" s="19">
        <f>AVERAGE(J6:J31)</f>
        <v>0</v>
      </c>
      <c r="K32" s="19">
        <f>AVERAGE(K6:K31)</f>
        <v>0</v>
      </c>
      <c r="L32" s="10">
        <f t="shared" si="8"/>
        <v>10</v>
      </c>
    </row>
    <row r="33" spans="7:12" ht="18">
      <c r="G33" s="2"/>
      <c r="H33" s="23" t="s">
        <v>18</v>
      </c>
      <c r="I33" s="23"/>
      <c r="J33" s="23"/>
      <c r="K33" s="23"/>
      <c r="L33" s="22">
        <f>L32+K32+J32+I32</f>
        <v>26</v>
      </c>
    </row>
  </sheetData>
  <mergeCells count="8">
    <mergeCell ref="F1:I1"/>
    <mergeCell ref="F2:I2"/>
    <mergeCell ref="F3:I3"/>
    <mergeCell ref="L1:M2"/>
    <mergeCell ref="H33:K33"/>
    <mergeCell ref="G32:H32"/>
    <mergeCell ref="M16:O18"/>
    <mergeCell ref="M19:O1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Ekonomiczna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 rodawski</dc:creator>
  <cp:keywords/>
  <dc:description/>
  <cp:lastModifiedBy>bartek rodawski</cp:lastModifiedBy>
  <dcterms:created xsi:type="dcterms:W3CDTF">2005-08-25T05:39:45Z</dcterms:created>
  <dcterms:modified xsi:type="dcterms:W3CDTF">2005-09-06T08:23:10Z</dcterms:modified>
  <cp:category/>
  <cp:version/>
  <cp:contentType/>
  <cp:contentStatus/>
</cp:coreProperties>
</file>